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122021\доходы 01122021\"/>
    </mc:Choice>
  </mc:AlternateContent>
  <xr:revisionPtr revIDLastSave="0" documentId="13_ncr:1_{972853D6-9D12-497B-A800-73623A78DA12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Лист2!$A$1:$I$95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0" i="5" l="1"/>
  <c r="E19" i="5"/>
  <c r="E68" i="5" l="1"/>
  <c r="F68" i="5"/>
  <c r="F66" i="5" l="1"/>
  <c r="E66" i="5"/>
  <c r="G37" i="5"/>
  <c r="G38" i="5"/>
  <c r="G39" i="5"/>
  <c r="G40" i="5"/>
  <c r="G41" i="5"/>
  <c r="B45" i="5"/>
  <c r="D45" i="5" l="1"/>
  <c r="E52" i="5" l="1"/>
  <c r="F79" i="5" l="1"/>
  <c r="F78" i="5"/>
  <c r="F67" i="5"/>
  <c r="E67" i="5"/>
  <c r="F65" i="5"/>
  <c r="E65" i="5"/>
  <c r="F64" i="5"/>
  <c r="E64" i="5"/>
  <c r="F62" i="5"/>
  <c r="E62" i="5"/>
  <c r="G88" i="5" l="1"/>
  <c r="G85" i="5" l="1"/>
  <c r="G81" i="5"/>
  <c r="G72" i="5"/>
  <c r="G73" i="5"/>
  <c r="G71" i="5"/>
  <c r="G62" i="5"/>
  <c r="G61" i="5"/>
  <c r="G48" i="5"/>
  <c r="G34" i="5"/>
  <c r="G32" i="5"/>
  <c r="G59" i="5" l="1"/>
  <c r="F60" i="5"/>
  <c r="F70" i="5" l="1"/>
  <c r="F72" i="5" l="1"/>
  <c r="G35" i="5" l="1"/>
  <c r="G36" i="5"/>
  <c r="F35" i="5"/>
  <c r="C45" i="5" l="1"/>
  <c r="B29" i="5"/>
  <c r="F77" i="5" l="1"/>
  <c r="B22" i="5"/>
  <c r="B20" i="5" s="1"/>
  <c r="F88" i="5" l="1"/>
  <c r="F86" i="5"/>
  <c r="E81" i="5"/>
  <c r="F71" i="5"/>
  <c r="F69" i="5"/>
  <c r="E35" i="5" l="1"/>
  <c r="E36" i="5"/>
  <c r="E34" i="5"/>
  <c r="F34" i="5"/>
  <c r="G90" i="5" l="1"/>
  <c r="F90" i="5"/>
  <c r="F89" i="5"/>
  <c r="F87" i="5"/>
  <c r="F85" i="5"/>
  <c r="G84" i="5"/>
  <c r="F84" i="5"/>
  <c r="E84" i="5"/>
  <c r="G83" i="5"/>
  <c r="F83" i="5"/>
  <c r="E83" i="5"/>
  <c r="G82" i="5"/>
  <c r="F82" i="5"/>
  <c r="E82" i="5"/>
  <c r="F81" i="5"/>
  <c r="G76" i="5"/>
  <c r="F76" i="5"/>
  <c r="E76" i="5"/>
  <c r="G75" i="5"/>
  <c r="F75" i="5"/>
  <c r="E75" i="5"/>
  <c r="G74" i="5"/>
  <c r="F74" i="5"/>
  <c r="E74" i="5"/>
  <c r="F73" i="5"/>
  <c r="E73" i="5"/>
  <c r="F61" i="5"/>
  <c r="E61" i="5"/>
  <c r="F59" i="5"/>
  <c r="G58" i="5"/>
  <c r="F58" i="5"/>
  <c r="E58" i="5"/>
  <c r="G57" i="5"/>
  <c r="F57" i="5"/>
  <c r="E57" i="5"/>
  <c r="G56" i="5"/>
  <c r="F56" i="5"/>
  <c r="E56" i="5"/>
  <c r="G55" i="5"/>
  <c r="F55" i="5"/>
  <c r="E55" i="5"/>
  <c r="G7" i="5"/>
  <c r="F7" i="5"/>
  <c r="E7" i="5"/>
  <c r="E51" i="5" l="1"/>
  <c r="G51" i="5" l="1"/>
  <c r="F49" i="5" l="1"/>
  <c r="C29" i="5" l="1"/>
  <c r="C22" i="5"/>
  <c r="C20" i="5" l="1"/>
  <c r="D22" i="5" l="1"/>
  <c r="D20" i="5" s="1"/>
  <c r="D29" i="5"/>
  <c r="G52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4" i="5"/>
  <c r="E47" i="5"/>
  <c r="F47" i="5"/>
  <c r="G47" i="5"/>
  <c r="E48" i="5"/>
  <c r="F48" i="5"/>
  <c r="E50" i="5"/>
  <c r="F50" i="5"/>
  <c r="G50" i="5"/>
  <c r="F51" i="5"/>
  <c r="F52" i="5"/>
  <c r="F53" i="5"/>
  <c r="F54" i="5"/>
  <c r="E29" i="5" l="1"/>
  <c r="F29" i="5"/>
  <c r="G29" i="5"/>
  <c r="E22" i="5"/>
  <c r="F22" i="5"/>
  <c r="G22" i="5"/>
  <c r="E14" i="5"/>
  <c r="F14" i="5"/>
  <c r="G14" i="5"/>
  <c r="E45" i="5"/>
  <c r="F45" i="5"/>
  <c r="F11" i="5" s="1"/>
  <c r="G45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<sst xmlns="http://schemas.openxmlformats.org/spreadsheetml/2006/main" count="125" uniqueCount="101">
  <si>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</si>
  <si>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</si>
  <si>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</si>
  <si>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</si>
  <si>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</si>
  <si>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</si>
  <si>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</si>
  <si>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</si>
  <si>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</si>
  <si>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</si>
  <si>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</si>
  <si>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</si>
  <si>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</si>
  <si>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</si>
  <si>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</si>
  <si>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</si>
  <si>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</si>
  <si>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</si>
  <si>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</si>
  <si>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</si>
  <si>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</si>
  <si>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</si>
  <si>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</si>
  <si>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</si>
  <si>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</si>
  <si>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</si>
  <si>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</si>
  <si>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</si>
  <si>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</si>
  <si>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</si>
  <si>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</si>
  <si>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</si>
  <si>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</si>
  <si>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</si>
  <si>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</si>
  <si>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</si>
  <si>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</si>
  <si>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</si>
  <si>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</si>
  <si>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</si>
  <si>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</si>
  <si>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</si>
  <si>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</si>
  <si>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</si>
  <si>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</si>
  <si>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</si>
  <si>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</si>
  <si>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</si>
  <si>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</si>
  <si>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</si>
  <si>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</si>
  <si>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</si>
  <si>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</si>
  <si>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</si>
  <si>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</si>
  <si>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</si>
  <si>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</si>
  <si>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</si>
  <si>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</si>
  <si>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</si>
  <si>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</si>
  <si>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</si>
  <si>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</si>
  <si>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</si>
  <si>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</si>
  <si>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</si>
  <si>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</si>
  <si>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</si>
  <si>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</si>
  <si>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</si>
  <si>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</si>
  <si>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</si>
  <si>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</si>
  <si>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</si>
  <si>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</si>
  <si>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</si>
  <si>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</si>
  <si>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</si>
  <si>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</si>
  <si>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</si>
  <si>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</si>
  <si>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</si>
  <si>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</si>
  <si>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</si>
  <si>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</si>
  <si>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</si>
  <si>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</si>
  <si>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Утверждено в бюджете на 2021 год 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</si>
  <si>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</si>
  <si>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</si>
  <si>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</si>
  <si>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</si>
  <si>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</si>
  <si>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И. о. Начальника Финансово-экономического</t>
  </si>
  <si>
    <t>С. В. Рыжих</t>
  </si>
  <si>
    <t>Поступление налоговых и неналоговых доходов в бюджет муниципального района "Обоянский район" Курской области на 01.12.2021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</si>
  <si>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01.12.2020г </t>
  </si>
  <si>
    <t xml:space="preserve">Фактически поступило с начала года на 01.12.2021г </t>
  </si>
  <si>
    <t>% выполнения фактических поступлений на 01.12.2021г. к плану 2021 года</t>
  </si>
  <si>
    <t xml:space="preserve">Отклонения факта на 01.12.2021г. от 01.12.2020г., 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</si>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</sst>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22" fillId="0" borderId="0" xfId="1" applyFont="1" applyBorder="1" applyAlignment="1">
      <alignment vertical="top" wrapText="1" readingOrder="1"/>
    </xf>
    <xf numFmtId="0" fontId="33" fillId="0" borderId="6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"/>
  <sheetViews>
    <sheetView tabSelected="1" view="pageBreakPreview" zoomScale="115" zoomScaleNormal="100" zoomScaleSheetLayoutView="115" workbookViewId="0">
      <selection activeCell="D11" sqref="D11"/>
    </sheetView>
  </sheetViews>
  <sheetFormatPr defaultRowHeight="14.4" x14ac:dyDescent="0.3"/>
  <cols>
    <col min="1" max="1" width="43.33203125" customWidth="1"/>
    <col min="2" max="2" width="11.109375" customWidth="1"/>
    <col min="3" max="3" width="12" customWidth="1"/>
    <col min="4" max="4" width="11.88671875" customWidth="1"/>
    <col min="5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9" t="s">
        <v>95</v>
      </c>
      <c r="B1" s="69"/>
      <c r="C1" s="69"/>
      <c r="D1" s="69"/>
      <c r="E1" s="69"/>
      <c r="F1" s="70"/>
      <c r="G1" s="70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8" t="s">
        <v>20</v>
      </c>
      <c r="G3" s="68"/>
    </row>
    <row r="4" spans="1:9" ht="15.75" customHeight="1" x14ac:dyDescent="0.3">
      <c r="A4" s="72" t="s">
        <v>0</v>
      </c>
      <c r="B4" s="72"/>
      <c r="C4" s="72"/>
      <c r="D4" s="72"/>
      <c r="E4" s="72"/>
      <c r="F4" s="72"/>
      <c r="G4" s="72"/>
      <c r="H4" s="63" t="s">
        <v>71</v>
      </c>
      <c r="I4" s="63" t="s">
        <v>74</v>
      </c>
    </row>
    <row r="5" spans="1:9" s="2" customFormat="1" ht="44.25" customHeight="1" x14ac:dyDescent="0.25">
      <c r="A5" s="72"/>
      <c r="B5" s="72" t="s">
        <v>96</v>
      </c>
      <c r="C5" s="66" t="s">
        <v>87</v>
      </c>
      <c r="D5" s="72" t="s">
        <v>97</v>
      </c>
      <c r="E5" s="66" t="s">
        <v>98</v>
      </c>
      <c r="F5" s="71" t="s">
        <v>99</v>
      </c>
      <c r="G5" s="71"/>
      <c r="H5" s="64"/>
      <c r="I5" s="64"/>
    </row>
    <row r="6" spans="1:9" s="3" customFormat="1" ht="28.2" customHeight="1" x14ac:dyDescent="0.25">
      <c r="A6" s="72"/>
      <c r="B6" s="67"/>
      <c r="C6" s="67"/>
      <c r="D6" s="67"/>
      <c r="E6" s="67"/>
      <c r="F6" s="15" t="s">
        <v>40</v>
      </c>
      <c r="G6" s="15" t="s">
        <v>19</v>
      </c>
      <c r="H6" s="65"/>
      <c r="I6" s="65"/>
    </row>
    <row r="7" spans="1:9" s="25" customFormat="1" ht="15.6" x14ac:dyDescent="0.3">
      <c r="A7" s="24" t="s">
        <v>42</v>
      </c>
      <c r="B7" s="33">
        <v>693870</v>
      </c>
      <c r="C7" s="34">
        <v>1198893</v>
      </c>
      <c r="D7" s="33">
        <v>947837</v>
      </c>
      <c r="E7" s="35">
        <f>D7/C7*100</f>
        <v>79.059348916041714</v>
      </c>
      <c r="F7" s="34">
        <f>D7-B7</f>
        <v>253967</v>
      </c>
      <c r="G7" s="35">
        <f>D7/B7*100</f>
        <v>136.6015247812991</v>
      </c>
      <c r="H7" s="42"/>
      <c r="I7" s="42"/>
    </row>
    <row r="8" spans="1:9" ht="15.6" x14ac:dyDescent="0.3">
      <c r="A8" s="15" t="s">
        <v>35</v>
      </c>
      <c r="B8" s="6">
        <v>195473</v>
      </c>
      <c r="C8" s="6">
        <v>279622</v>
      </c>
      <c r="D8" s="6">
        <v>279971</v>
      </c>
      <c r="E8" s="16">
        <f>(D8/C8)*100</f>
        <v>100.1248113524687</v>
      </c>
      <c r="F8" s="6">
        <f t="shared" ref="F8" si="0">F10+F11</f>
        <v>84496</v>
      </c>
      <c r="G8" s="16">
        <f>(D8/B8)*100</f>
        <v>143.22745340788754</v>
      </c>
      <c r="H8" s="43"/>
      <c r="I8" s="43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170220</v>
      </c>
      <c r="C10" s="6">
        <v>245031</v>
      </c>
      <c r="D10" s="6">
        <v>245239</v>
      </c>
      <c r="E10" s="16">
        <f>(D10/C10)*100</f>
        <v>100.08488721835195</v>
      </c>
      <c r="F10" s="6">
        <f>F14+F20+F29+F34+F35+F36+F37+F38+F42</f>
        <v>75019</v>
      </c>
      <c r="G10" s="16">
        <f>(D10/B10)*100</f>
        <v>144.07178944894844</v>
      </c>
      <c r="H10" s="43"/>
      <c r="I10" s="43"/>
    </row>
    <row r="11" spans="1:9" ht="21" customHeight="1" x14ac:dyDescent="0.3">
      <c r="A11" s="15" t="s">
        <v>10</v>
      </c>
      <c r="B11" s="6">
        <v>25253</v>
      </c>
      <c r="C11" s="6">
        <v>34591</v>
      </c>
      <c r="D11" s="6">
        <v>34732</v>
      </c>
      <c r="E11" s="16">
        <f>(D11/C11)*100</f>
        <v>100.40762047931541</v>
      </c>
      <c r="F11" s="6">
        <f>F44+F45+F48+F49+F50+F51+F52+F53+F54</f>
        <v>9477</v>
      </c>
      <c r="G11" s="16">
        <f>(D11/B11)*100</f>
        <v>137.53613432067476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150905</v>
      </c>
      <c r="C14" s="7">
        <v>223582</v>
      </c>
      <c r="D14" s="7">
        <v>224370</v>
      </c>
      <c r="E14" s="18">
        <f>(D14/C14)*100</f>
        <v>100.35244339884248</v>
      </c>
      <c r="F14" s="10">
        <f>D14-B14</f>
        <v>73465</v>
      </c>
      <c r="G14" s="18">
        <f>(D14/B14)*100</f>
        <v>148.68294622444586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145213</v>
      </c>
      <c r="C16" s="13">
        <v>179095</v>
      </c>
      <c r="D16" s="13">
        <v>152520</v>
      </c>
      <c r="E16" s="21">
        <f>(D16/C16)*100</f>
        <v>85.161506463050344</v>
      </c>
      <c r="F16" s="13">
        <f>D16-B16</f>
        <v>7307</v>
      </c>
      <c r="G16" s="21">
        <f>(D16/B16)*100</f>
        <v>105.03191862987474</v>
      </c>
      <c r="H16" s="54" t="s">
        <v>70</v>
      </c>
      <c r="I16" s="51"/>
    </row>
    <row r="17" spans="1:9" s="8" customFormat="1" ht="71.400000000000006" x14ac:dyDescent="0.3">
      <c r="A17" s="22" t="s">
        <v>39</v>
      </c>
      <c r="B17" s="13">
        <v>1205</v>
      </c>
      <c r="C17" s="13">
        <v>1407</v>
      </c>
      <c r="D17" s="13">
        <v>906</v>
      </c>
      <c r="E17" s="21">
        <f>(D17/C17)*100</f>
        <v>64.392324093816626</v>
      </c>
      <c r="F17" s="13">
        <f>D17-B17</f>
        <v>-299</v>
      </c>
      <c r="G17" s="21">
        <f>(D17/B17)*100</f>
        <v>75.186721991701248</v>
      </c>
      <c r="H17" s="54" t="s">
        <v>70</v>
      </c>
      <c r="I17" s="51"/>
    </row>
    <row r="18" spans="1:9" s="8" customFormat="1" ht="30.6" x14ac:dyDescent="0.3">
      <c r="A18" s="22" t="s">
        <v>23</v>
      </c>
      <c r="B18" s="13">
        <v>4487</v>
      </c>
      <c r="C18" s="13">
        <v>521</v>
      </c>
      <c r="D18" s="13">
        <v>474</v>
      </c>
      <c r="E18" s="21">
        <f>(D18/C18)*100</f>
        <v>90.978886756238012</v>
      </c>
      <c r="F18" s="13">
        <f>D18-B18</f>
        <v>-4013</v>
      </c>
      <c r="G18" s="21">
        <f>(D18/B18)*100</f>
        <v>10.56385112547359</v>
      </c>
      <c r="H18" s="54" t="s">
        <v>70</v>
      </c>
      <c r="I18" s="51"/>
    </row>
    <row r="19" spans="1:9" s="8" customFormat="1" ht="61.2" x14ac:dyDescent="0.3">
      <c r="A19" s="22" t="s">
        <v>91</v>
      </c>
      <c r="B19" s="13"/>
      <c r="C19" s="13">
        <v>42829</v>
      </c>
      <c r="D19" s="13">
        <v>70470</v>
      </c>
      <c r="E19" s="21">
        <f>(D19/C19)*100</f>
        <v>164.53804665063393</v>
      </c>
      <c r="F19" s="13"/>
      <c r="G19" s="21"/>
      <c r="H19" s="54"/>
      <c r="I19" s="51"/>
    </row>
    <row r="20" spans="1:9" s="8" customFormat="1" ht="28.2" x14ac:dyDescent="0.3">
      <c r="A20" s="20" t="s">
        <v>3</v>
      </c>
      <c r="B20" s="7">
        <f>B22</f>
        <v>8805</v>
      </c>
      <c r="C20" s="7">
        <f>C22</f>
        <v>10884</v>
      </c>
      <c r="D20" s="7">
        <f>D22</f>
        <v>10108</v>
      </c>
      <c r="E20" s="18">
        <f>(D20/C20)*100</f>
        <v>92.870268283719227</v>
      </c>
      <c r="F20" s="10">
        <f>D20-B20</f>
        <v>1303</v>
      </c>
      <c r="G20" s="18">
        <f>(D20/B20)*100</f>
        <v>114.7984099943214</v>
      </c>
      <c r="H20" s="54" t="s">
        <v>69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8805</v>
      </c>
      <c r="C22" s="9">
        <f>C24+C25+C26+C27+C28</f>
        <v>10884</v>
      </c>
      <c r="D22" s="9">
        <f>D24+D25+D26+D27+D28</f>
        <v>10108</v>
      </c>
      <c r="E22" s="21">
        <f t="shared" ref="E22" si="1">(D22/C22)*100</f>
        <v>92.870268283719227</v>
      </c>
      <c r="F22" s="13">
        <f t="shared" ref="F22" si="2">D22-B22</f>
        <v>1303</v>
      </c>
      <c r="G22" s="21">
        <f>(D22/B22)*100</f>
        <v>114.7984099943214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4056</v>
      </c>
      <c r="C24" s="13">
        <v>4998</v>
      </c>
      <c r="D24" s="13">
        <v>4633</v>
      </c>
      <c r="E24" s="21">
        <f>(D24/C24)*100</f>
        <v>92.697078831532608</v>
      </c>
      <c r="F24" s="13">
        <f>D24-B24</f>
        <v>577</v>
      </c>
      <c r="G24" s="21">
        <f>(D24/B24)*100</f>
        <v>114.2258382642998</v>
      </c>
      <c r="H24" s="54"/>
      <c r="I24" s="51"/>
    </row>
    <row r="25" spans="1:9" s="8" customFormat="1" ht="40.799999999999997" x14ac:dyDescent="0.3">
      <c r="A25" s="23" t="s">
        <v>26</v>
      </c>
      <c r="B25" s="13">
        <v>29</v>
      </c>
      <c r="C25" s="13">
        <v>28</v>
      </c>
      <c r="D25" s="13">
        <v>33</v>
      </c>
      <c r="E25" s="21">
        <f>(D25/C25)*100</f>
        <v>117.85714285714286</v>
      </c>
      <c r="F25" s="13">
        <f>D25-B25</f>
        <v>4</v>
      </c>
      <c r="G25" s="21">
        <f>(D25/B25)*100</f>
        <v>113.79310344827587</v>
      </c>
      <c r="H25" s="54"/>
      <c r="I25" s="51"/>
    </row>
    <row r="26" spans="1:9" s="8" customFormat="1" ht="40.799999999999997" x14ac:dyDescent="0.3">
      <c r="A26" s="23" t="s">
        <v>27</v>
      </c>
      <c r="B26" s="13">
        <v>5450</v>
      </c>
      <c r="C26" s="13">
        <v>6574</v>
      </c>
      <c r="D26" s="13">
        <v>6227</v>
      </c>
      <c r="E26" s="21">
        <f>(D26/C26)*100</f>
        <v>94.721630666261021</v>
      </c>
      <c r="F26" s="13">
        <f>D26-B26</f>
        <v>777</v>
      </c>
      <c r="G26" s="21">
        <f>(D26/B26)*100</f>
        <v>114.25688073394495</v>
      </c>
      <c r="H26" s="54"/>
      <c r="I26" s="51"/>
    </row>
    <row r="27" spans="1:9" s="8" customFormat="1" ht="40.799999999999997" x14ac:dyDescent="0.3">
      <c r="A27" s="23" t="s">
        <v>28</v>
      </c>
      <c r="B27" s="9">
        <v>-730</v>
      </c>
      <c r="C27" s="13">
        <v>-716</v>
      </c>
      <c r="D27" s="9">
        <v>-785</v>
      </c>
      <c r="E27" s="21">
        <f>(D27/C27)*100</f>
        <v>109.63687150837988</v>
      </c>
      <c r="F27" s="13">
        <f>D27-B27</f>
        <v>-55</v>
      </c>
      <c r="G27" s="21">
        <f>(D27/B27)*100</f>
        <v>107.53424657534248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262</v>
      </c>
      <c r="C29" s="7">
        <f>C31+C32+C33</f>
        <v>2227</v>
      </c>
      <c r="D29" s="7">
        <f>D31+D32+D33</f>
        <v>1896</v>
      </c>
      <c r="E29" s="18">
        <f>(D29/C29)*100</f>
        <v>85.13695554557701</v>
      </c>
      <c r="F29" s="10">
        <f>D29-B29</f>
        <v>1634</v>
      </c>
      <c r="G29" s="18">
        <f>(D29/B29)*100</f>
        <v>723.66412213740455</v>
      </c>
      <c r="H29" s="54" t="s">
        <v>70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198</v>
      </c>
      <c r="C31" s="13">
        <v>1925</v>
      </c>
      <c r="D31" s="13">
        <v>1347</v>
      </c>
      <c r="E31" s="21">
        <f>(D31/C31)*100</f>
        <v>69.974025974025977</v>
      </c>
      <c r="F31" s="13">
        <f t="shared" ref="F31:F36" si="3">D31-B31</f>
        <v>1149</v>
      </c>
      <c r="G31" s="21">
        <f>(D31/B31)*100</f>
        <v>680.30303030303025</v>
      </c>
      <c r="H31" s="54" t="s">
        <v>70</v>
      </c>
      <c r="I31" s="51"/>
    </row>
    <row r="32" spans="1:9" s="8" customFormat="1" ht="36" x14ac:dyDescent="0.3">
      <c r="A32" s="19" t="s">
        <v>31</v>
      </c>
      <c r="B32" s="13">
        <v>64</v>
      </c>
      <c r="C32" s="13">
        <v>302</v>
      </c>
      <c r="D32" s="13">
        <v>549</v>
      </c>
      <c r="E32" s="21">
        <f>(D32/C32)*100</f>
        <v>181.78807947019868</v>
      </c>
      <c r="F32" s="13">
        <f t="shared" si="3"/>
        <v>485</v>
      </c>
      <c r="G32" s="21">
        <f>(D32/B32)*100</f>
        <v>857.8125</v>
      </c>
      <c r="H32" s="54" t="s">
        <v>70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73</v>
      </c>
      <c r="C34" s="10">
        <v>2907</v>
      </c>
      <c r="D34" s="10">
        <v>3918</v>
      </c>
      <c r="E34" s="21">
        <f>(D34/C34)*100</f>
        <v>134.7781217750258</v>
      </c>
      <c r="F34" s="10">
        <f t="shared" si="3"/>
        <v>3845</v>
      </c>
      <c r="G34" s="21">
        <f>(D34/B34)*100</f>
        <v>5367.1232876712329</v>
      </c>
      <c r="H34" s="54" t="s">
        <v>70</v>
      </c>
      <c r="I34" s="43"/>
    </row>
    <row r="35" spans="1:9" ht="28.2" x14ac:dyDescent="0.3">
      <c r="A35" s="20" t="s">
        <v>5</v>
      </c>
      <c r="B35" s="10">
        <v>7018</v>
      </c>
      <c r="C35" s="10">
        <v>1830</v>
      </c>
      <c r="D35" s="10">
        <v>1868</v>
      </c>
      <c r="E35" s="21">
        <f>(D35/C35)*100</f>
        <v>102.07650273224043</v>
      </c>
      <c r="F35" s="10">
        <f t="shared" si="3"/>
        <v>-5150</v>
      </c>
      <c r="G35" s="18">
        <f t="shared" ref="G35:G41" si="4">(D35/B35)*100</f>
        <v>26.617269877457968</v>
      </c>
      <c r="H35" s="54" t="s">
        <v>70</v>
      </c>
      <c r="I35" s="43"/>
    </row>
    <row r="36" spans="1:9" ht="16.95" customHeight="1" x14ac:dyDescent="0.3">
      <c r="A36" s="20" t="s">
        <v>6</v>
      </c>
      <c r="B36" s="10">
        <v>543</v>
      </c>
      <c r="C36" s="10">
        <v>364</v>
      </c>
      <c r="D36" s="10">
        <v>371</v>
      </c>
      <c r="E36" s="21">
        <f>(D36/C36)*100</f>
        <v>101.92307692307692</v>
      </c>
      <c r="F36" s="10">
        <f t="shared" si="3"/>
        <v>-172</v>
      </c>
      <c r="G36" s="18">
        <f t="shared" si="4"/>
        <v>68.324125230202583</v>
      </c>
      <c r="H36" s="54" t="s">
        <v>70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2614</v>
      </c>
      <c r="C42" s="10">
        <v>2967</v>
      </c>
      <c r="D42" s="10">
        <v>2708</v>
      </c>
      <c r="E42" s="18">
        <f t="shared" ref="E42:E45" si="5">(D42/C42)*100</f>
        <v>91.270643747893502</v>
      </c>
      <c r="F42" s="10">
        <f t="shared" ref="F42:F45" si="6">D42-B42</f>
        <v>94</v>
      </c>
      <c r="G42" s="18">
        <f t="shared" ref="G42:G45" si="7">(D42/B42)*100</f>
        <v>103.59602142310635</v>
      </c>
      <c r="H42" s="54" t="s">
        <v>70</v>
      </c>
      <c r="I42" s="54" t="s">
        <v>64</v>
      </c>
    </row>
    <row r="43" spans="1:9" ht="25.8" customHeight="1" x14ac:dyDescent="0.3">
      <c r="A43" s="20" t="s">
        <v>100</v>
      </c>
      <c r="B43" s="10"/>
      <c r="C43" s="10"/>
      <c r="D43" s="10">
        <v>2</v>
      </c>
      <c r="E43" s="18"/>
      <c r="F43" s="10"/>
      <c r="G43" s="18"/>
      <c r="H43" s="54"/>
      <c r="I43" s="54"/>
    </row>
    <row r="44" spans="1:9" ht="27.6" customHeight="1" x14ac:dyDescent="0.3">
      <c r="A44" s="20" t="s">
        <v>12</v>
      </c>
      <c r="B44" s="10">
        <v>2</v>
      </c>
      <c r="C44" s="10">
        <v>1</v>
      </c>
      <c r="D44" s="10">
        <v>1</v>
      </c>
      <c r="E44" s="18">
        <v>0</v>
      </c>
      <c r="F44" s="10">
        <f t="shared" si="6"/>
        <v>-1</v>
      </c>
      <c r="G44" s="18">
        <v>0</v>
      </c>
      <c r="H44" s="54" t="s">
        <v>72</v>
      </c>
      <c r="I44" s="54" t="s">
        <v>65</v>
      </c>
    </row>
    <row r="45" spans="1:9" ht="41.4" customHeight="1" x14ac:dyDescent="0.3">
      <c r="A45" s="20" t="s">
        <v>13</v>
      </c>
      <c r="B45" s="7">
        <f>B47</f>
        <v>6780</v>
      </c>
      <c r="C45" s="7">
        <f>C47</f>
        <v>18052</v>
      </c>
      <c r="D45" s="7">
        <f>D47</f>
        <v>14891</v>
      </c>
      <c r="E45" s="18">
        <f t="shared" si="5"/>
        <v>82.489474850432089</v>
      </c>
      <c r="F45" s="10">
        <f t="shared" si="6"/>
        <v>8111</v>
      </c>
      <c r="G45" s="18">
        <f t="shared" si="7"/>
        <v>219.63126843657815</v>
      </c>
      <c r="H45" s="54" t="s">
        <v>72</v>
      </c>
      <c r="I45" s="54" t="s">
        <v>66</v>
      </c>
    </row>
    <row r="46" spans="1:9" s="8" customFormat="1" ht="15.6" x14ac:dyDescent="0.3">
      <c r="A46" s="19" t="s">
        <v>21</v>
      </c>
      <c r="B46" s="14"/>
      <c r="C46" s="10"/>
      <c r="D46" s="14"/>
      <c r="E46" s="21"/>
      <c r="F46" s="13"/>
      <c r="G46" s="21"/>
      <c r="H46" s="54"/>
      <c r="I46" s="51"/>
    </row>
    <row r="47" spans="1:9" s="8" customFormat="1" ht="15.6" x14ac:dyDescent="0.3">
      <c r="A47" s="19" t="s">
        <v>33</v>
      </c>
      <c r="B47" s="11">
        <v>6780</v>
      </c>
      <c r="C47" s="13">
        <v>18052</v>
      </c>
      <c r="D47" s="11">
        <v>14891</v>
      </c>
      <c r="E47" s="21">
        <f>(D47/C47)*100</f>
        <v>82.489474850432089</v>
      </c>
      <c r="F47" s="13">
        <f>D47-B47</f>
        <v>8111</v>
      </c>
      <c r="G47" s="21">
        <f>(D47/B47)*100</f>
        <v>219.63126843657815</v>
      </c>
      <c r="H47" s="54"/>
      <c r="I47" s="51"/>
    </row>
    <row r="48" spans="1:9" ht="16.2" customHeight="1" x14ac:dyDescent="0.3">
      <c r="A48" s="20" t="s">
        <v>14</v>
      </c>
      <c r="B48" s="12">
        <v>54</v>
      </c>
      <c r="C48" s="10">
        <v>75</v>
      </c>
      <c r="D48" s="12">
        <v>79</v>
      </c>
      <c r="E48" s="18">
        <f t="shared" ref="E48" si="8">(D48/C48)*100</f>
        <v>105.33333333333333</v>
      </c>
      <c r="F48" s="10">
        <f t="shared" ref="F48:F50" si="9">D48-B48</f>
        <v>25</v>
      </c>
      <c r="G48" s="21">
        <f>(D48/B48)*100</f>
        <v>146.2962962962963</v>
      </c>
      <c r="H48" s="54" t="s">
        <v>68</v>
      </c>
      <c r="I48" s="43"/>
    </row>
    <row r="49" spans="1:9" ht="15.6" x14ac:dyDescent="0.3">
      <c r="A49" s="20" t="s">
        <v>41</v>
      </c>
      <c r="B49" s="12"/>
      <c r="C49" s="10"/>
      <c r="D49" s="12"/>
      <c r="E49" s="18">
        <v>0</v>
      </c>
      <c r="F49" s="10">
        <f t="shared" si="9"/>
        <v>0</v>
      </c>
      <c r="G49" s="18">
        <v>0</v>
      </c>
      <c r="H49" s="55"/>
      <c r="I49" s="43"/>
    </row>
    <row r="50" spans="1:9" ht="28.2" x14ac:dyDescent="0.3">
      <c r="A50" s="20" t="s">
        <v>34</v>
      </c>
      <c r="B50" s="12">
        <v>2096</v>
      </c>
      <c r="C50" s="10">
        <v>2944</v>
      </c>
      <c r="D50" s="12">
        <v>2810</v>
      </c>
      <c r="E50" s="18">
        <f>(D50/C50)*100</f>
        <v>95.448369565217391</v>
      </c>
      <c r="F50" s="10">
        <f t="shared" si="9"/>
        <v>714</v>
      </c>
      <c r="G50" s="18">
        <f>(D50/B50)*100</f>
        <v>134.06488549618319</v>
      </c>
      <c r="H50" s="54" t="s">
        <v>67</v>
      </c>
      <c r="I50" s="54" t="s">
        <v>67</v>
      </c>
    </row>
    <row r="51" spans="1:9" ht="17.399999999999999" customHeight="1" x14ac:dyDescent="0.3">
      <c r="A51" s="20" t="s">
        <v>18</v>
      </c>
      <c r="B51" s="12">
        <v>15353</v>
      </c>
      <c r="C51" s="10">
        <v>13129</v>
      </c>
      <c r="D51" s="12">
        <v>16564</v>
      </c>
      <c r="E51" s="18">
        <f>(D51/C51)*100</f>
        <v>126.16345494706376</v>
      </c>
      <c r="F51" s="10">
        <f>D51-B51</f>
        <v>1211</v>
      </c>
      <c r="G51" s="18">
        <f>(D51/B51)*100</f>
        <v>107.88770924249333</v>
      </c>
      <c r="H51" s="54" t="s">
        <v>72</v>
      </c>
      <c r="I51" s="54" t="s">
        <v>66</v>
      </c>
    </row>
    <row r="52" spans="1:9" ht="17.399999999999999" customHeight="1" x14ac:dyDescent="0.3">
      <c r="A52" s="20" t="s">
        <v>15</v>
      </c>
      <c r="B52" s="12">
        <v>964</v>
      </c>
      <c r="C52" s="10">
        <v>390</v>
      </c>
      <c r="D52" s="12">
        <v>380</v>
      </c>
      <c r="E52" s="18">
        <f>(D52/C52)*100</f>
        <v>97.435897435897431</v>
      </c>
      <c r="F52" s="10">
        <f>D52-B52</f>
        <v>-584</v>
      </c>
      <c r="G52" s="18">
        <f>(D52/B52)*100</f>
        <v>39.419087136929463</v>
      </c>
      <c r="H52" s="54" t="s">
        <v>73</v>
      </c>
      <c r="I52" s="54" t="s">
        <v>65</v>
      </c>
    </row>
    <row r="53" spans="1:9" ht="17.399999999999999" customHeight="1" x14ac:dyDescent="0.3">
      <c r="A53" s="20" t="s">
        <v>16</v>
      </c>
      <c r="B53" s="12">
        <v>4</v>
      </c>
      <c r="C53" s="10">
        <v>0</v>
      </c>
      <c r="D53" s="12">
        <v>5</v>
      </c>
      <c r="E53" s="18">
        <v>0</v>
      </c>
      <c r="F53" s="10">
        <f>D53-B53</f>
        <v>1</v>
      </c>
      <c r="G53" s="18">
        <v>0</v>
      </c>
      <c r="H53" s="54" t="s">
        <v>72</v>
      </c>
      <c r="I53" s="54" t="s">
        <v>65</v>
      </c>
    </row>
    <row r="54" spans="1:9" ht="15.6" x14ac:dyDescent="0.3">
      <c r="A54" s="20" t="s">
        <v>17</v>
      </c>
      <c r="B54" s="12">
        <v>0</v>
      </c>
      <c r="C54" s="10">
        <v>0</v>
      </c>
      <c r="D54" s="12">
        <v>0</v>
      </c>
      <c r="E54" s="18">
        <v>0</v>
      </c>
      <c r="F54" s="10">
        <f>D54-B54</f>
        <v>0</v>
      </c>
      <c r="G54" s="18">
        <v>0</v>
      </c>
      <c r="H54" s="54"/>
      <c r="I54" s="54"/>
    </row>
    <row r="55" spans="1:9" s="26" customFormat="1" ht="15.6" customHeight="1" x14ac:dyDescent="0.3">
      <c r="A55" s="24" t="s">
        <v>43</v>
      </c>
      <c r="B55" s="33">
        <v>498397</v>
      </c>
      <c r="C55" s="34">
        <v>919272</v>
      </c>
      <c r="D55" s="33">
        <v>667866</v>
      </c>
      <c r="E55" s="35">
        <f t="shared" ref="E55:E82" si="10">D55/C55*100</f>
        <v>72.651619977547455</v>
      </c>
      <c r="F55" s="34">
        <f t="shared" ref="F55:F82" si="11">D55-B55</f>
        <v>169469</v>
      </c>
      <c r="G55" s="35">
        <f t="shared" ref="G55:G82" si="12">D55/B55*100</f>
        <v>134.00281301853744</v>
      </c>
      <c r="H55" s="54" t="s">
        <v>72</v>
      </c>
      <c r="I55" s="54" t="s">
        <v>65</v>
      </c>
    </row>
    <row r="56" spans="1:9" s="28" customFormat="1" ht="39.6" x14ac:dyDescent="0.3">
      <c r="A56" s="27" t="s">
        <v>44</v>
      </c>
      <c r="B56" s="36">
        <v>499163</v>
      </c>
      <c r="C56" s="37">
        <v>921587</v>
      </c>
      <c r="D56" s="36">
        <v>670182</v>
      </c>
      <c r="E56" s="38">
        <f t="shared" si="10"/>
        <v>72.720426828937477</v>
      </c>
      <c r="F56" s="37">
        <f t="shared" si="11"/>
        <v>171019</v>
      </c>
      <c r="G56" s="38">
        <f t="shared" si="12"/>
        <v>134.26115317040725</v>
      </c>
      <c r="H56" s="49"/>
      <c r="I56" s="45"/>
    </row>
    <row r="57" spans="1:9" s="26" customFormat="1" ht="26.4" x14ac:dyDescent="0.3">
      <c r="A57" s="29" t="s">
        <v>45</v>
      </c>
      <c r="B57" s="36">
        <v>25763</v>
      </c>
      <c r="C57" s="39">
        <v>29170</v>
      </c>
      <c r="D57" s="36">
        <v>29170</v>
      </c>
      <c r="E57" s="38">
        <f t="shared" si="10"/>
        <v>100</v>
      </c>
      <c r="F57" s="37">
        <f t="shared" si="11"/>
        <v>3407</v>
      </c>
      <c r="G57" s="38">
        <f t="shared" si="12"/>
        <v>113.22439156930481</v>
      </c>
      <c r="H57" s="50"/>
      <c r="I57" s="46"/>
    </row>
    <row r="58" spans="1:9" s="26" customFormat="1" ht="27.6" customHeight="1" x14ac:dyDescent="0.3">
      <c r="A58" s="29" t="s">
        <v>46</v>
      </c>
      <c r="B58" s="36">
        <v>23763</v>
      </c>
      <c r="C58" s="39">
        <v>29170</v>
      </c>
      <c r="D58" s="36">
        <v>29170</v>
      </c>
      <c r="E58" s="38">
        <f t="shared" si="10"/>
        <v>100</v>
      </c>
      <c r="F58" s="37">
        <f t="shared" si="11"/>
        <v>5407</v>
      </c>
      <c r="G58" s="38">
        <f t="shared" si="12"/>
        <v>122.75386104448091</v>
      </c>
      <c r="H58" s="50"/>
      <c r="I58" s="46"/>
    </row>
    <row r="59" spans="1:9" s="30" customFormat="1" ht="39.6" x14ac:dyDescent="0.3">
      <c r="A59" s="29" t="s">
        <v>61</v>
      </c>
      <c r="B59" s="40">
        <v>0</v>
      </c>
      <c r="C59" s="39">
        <v>0</v>
      </c>
      <c r="D59" s="40">
        <v>0</v>
      </c>
      <c r="E59" s="38">
        <v>0</v>
      </c>
      <c r="F59" s="37">
        <f t="shared" si="11"/>
        <v>0</v>
      </c>
      <c r="G59" s="38" t="e">
        <f t="shared" si="12"/>
        <v>#DIV/0!</v>
      </c>
      <c r="H59" s="52"/>
      <c r="I59" s="47"/>
    </row>
    <row r="60" spans="1:9" s="30" customFormat="1" ht="15.6" x14ac:dyDescent="0.3">
      <c r="A60" s="60" t="s">
        <v>82</v>
      </c>
      <c r="B60" s="40">
        <v>2000</v>
      </c>
      <c r="C60" s="39">
        <v>0</v>
      </c>
      <c r="D60" s="40">
        <v>0</v>
      </c>
      <c r="E60" s="38">
        <v>0</v>
      </c>
      <c r="F60" s="37">
        <f t="shared" si="11"/>
        <v>-2000</v>
      </c>
      <c r="G60" s="38">
        <v>0</v>
      </c>
      <c r="H60" s="52"/>
      <c r="I60" s="47"/>
    </row>
    <row r="61" spans="1:9" s="30" customFormat="1" ht="26.4" x14ac:dyDescent="0.3">
      <c r="A61" s="27" t="s">
        <v>47</v>
      </c>
      <c r="B61" s="40">
        <v>57240</v>
      </c>
      <c r="C61" s="37">
        <v>399130</v>
      </c>
      <c r="D61" s="40">
        <v>157245</v>
      </c>
      <c r="E61" s="38">
        <f t="shared" si="10"/>
        <v>39.396938340891438</v>
      </c>
      <c r="F61" s="37">
        <f t="shared" si="11"/>
        <v>100005</v>
      </c>
      <c r="G61" s="38">
        <f t="shared" si="12"/>
        <v>274.71174004192875</v>
      </c>
      <c r="H61" s="52"/>
      <c r="I61" s="47"/>
    </row>
    <row r="62" spans="1:9" s="30" customFormat="1" ht="54.75" customHeight="1" x14ac:dyDescent="0.3">
      <c r="A62" s="29" t="s">
        <v>53</v>
      </c>
      <c r="B62" s="40">
        <v>1201</v>
      </c>
      <c r="C62" s="39">
        <v>0</v>
      </c>
      <c r="D62" s="40">
        <v>0</v>
      </c>
      <c r="E62" s="38" t="e">
        <f t="shared" si="10"/>
        <v>#DIV/0!</v>
      </c>
      <c r="F62" s="37">
        <f t="shared" si="11"/>
        <v>-1201</v>
      </c>
      <c r="G62" s="38">
        <f t="shared" si="12"/>
        <v>0</v>
      </c>
      <c r="H62" s="52"/>
      <c r="I62" s="47"/>
    </row>
    <row r="63" spans="1:9" s="30" customFormat="1" ht="68.400000000000006" customHeight="1" x14ac:dyDescent="0.3">
      <c r="A63" s="29" t="s">
        <v>89</v>
      </c>
      <c r="B63" s="40">
        <v>0</v>
      </c>
      <c r="C63" s="39">
        <v>1326</v>
      </c>
      <c r="D63" s="40">
        <v>1314</v>
      </c>
      <c r="E63" s="38"/>
      <c r="F63" s="37"/>
      <c r="G63" s="38"/>
      <c r="H63" s="52"/>
      <c r="I63" s="47"/>
    </row>
    <row r="64" spans="1:9" s="30" customFormat="1" ht="67.2" customHeight="1" x14ac:dyDescent="0.3">
      <c r="A64" s="29" t="s">
        <v>79</v>
      </c>
      <c r="B64" s="40">
        <v>0</v>
      </c>
      <c r="C64" s="39">
        <v>1895</v>
      </c>
      <c r="D64" s="40">
        <v>1807</v>
      </c>
      <c r="E64" s="38">
        <f t="shared" si="10"/>
        <v>95.356200527704488</v>
      </c>
      <c r="F64" s="37">
        <f t="shared" si="11"/>
        <v>1807</v>
      </c>
      <c r="G64" s="38">
        <v>0</v>
      </c>
      <c r="H64" s="52"/>
      <c r="I64" s="47"/>
    </row>
    <row r="65" spans="1:9" s="30" customFormat="1" ht="55.2" customHeight="1" x14ac:dyDescent="0.3">
      <c r="A65" s="29" t="s">
        <v>80</v>
      </c>
      <c r="B65" s="40">
        <v>17489</v>
      </c>
      <c r="C65" s="39">
        <v>247866</v>
      </c>
      <c r="D65" s="40">
        <v>112326</v>
      </c>
      <c r="E65" s="38">
        <f t="shared" si="10"/>
        <v>45.317227856987245</v>
      </c>
      <c r="F65" s="37">
        <f t="shared" si="11"/>
        <v>94837</v>
      </c>
      <c r="G65" s="38">
        <v>0</v>
      </c>
      <c r="H65" s="52"/>
      <c r="I65" s="47"/>
    </row>
    <row r="66" spans="1:9" s="30" customFormat="1" ht="67.2" customHeight="1" x14ac:dyDescent="0.3">
      <c r="A66" s="29" t="s">
        <v>88</v>
      </c>
      <c r="B66" s="40"/>
      <c r="C66" s="39">
        <v>134108</v>
      </c>
      <c r="D66" s="40">
        <v>32190</v>
      </c>
      <c r="E66" s="38">
        <f t="shared" si="10"/>
        <v>24.003042324096995</v>
      </c>
      <c r="F66" s="37">
        <f t="shared" si="11"/>
        <v>32190</v>
      </c>
      <c r="G66" s="38">
        <v>0</v>
      </c>
      <c r="H66" s="52"/>
      <c r="I66" s="47"/>
    </row>
    <row r="67" spans="1:9" s="30" customFormat="1" ht="55.2" customHeight="1" x14ac:dyDescent="0.3">
      <c r="A67" s="29" t="s">
        <v>83</v>
      </c>
      <c r="B67" s="40">
        <v>2073</v>
      </c>
      <c r="C67" s="39">
        <v>8511</v>
      </c>
      <c r="D67" s="40">
        <v>5096</v>
      </c>
      <c r="E67" s="38">
        <f t="shared" si="10"/>
        <v>59.87545529315004</v>
      </c>
      <c r="F67" s="37">
        <f t="shared" si="11"/>
        <v>3023</v>
      </c>
      <c r="G67" s="38">
        <v>0</v>
      </c>
      <c r="H67" s="52"/>
      <c r="I67" s="47"/>
    </row>
    <row r="68" spans="1:9" s="30" customFormat="1" ht="57" customHeight="1" x14ac:dyDescent="0.3">
      <c r="A68" s="61" t="s">
        <v>90</v>
      </c>
      <c r="B68" s="40">
        <v>0</v>
      </c>
      <c r="C68" s="39">
        <v>1575</v>
      </c>
      <c r="D68" s="40">
        <v>1412</v>
      </c>
      <c r="E68" s="38">
        <f t="shared" si="10"/>
        <v>89.650793650793645</v>
      </c>
      <c r="F68" s="37">
        <f t="shared" si="11"/>
        <v>1412</v>
      </c>
      <c r="G68" s="38"/>
      <c r="H68" s="52"/>
      <c r="I68" s="47"/>
    </row>
    <row r="69" spans="1:9" s="30" customFormat="1" ht="67.5" customHeight="1" x14ac:dyDescent="0.3">
      <c r="A69" s="29" t="s">
        <v>78</v>
      </c>
      <c r="B69" s="40">
        <v>23112</v>
      </c>
      <c r="C69" s="39">
        <v>0</v>
      </c>
      <c r="D69" s="40">
        <v>0</v>
      </c>
      <c r="E69" s="38">
        <v>0</v>
      </c>
      <c r="F69" s="37">
        <f t="shared" si="11"/>
        <v>-23112</v>
      </c>
      <c r="G69" s="38">
        <v>0</v>
      </c>
      <c r="H69" s="52"/>
      <c r="I69" s="47"/>
    </row>
    <row r="70" spans="1:9" s="30" customFormat="1" ht="67.5" customHeight="1" x14ac:dyDescent="0.3">
      <c r="A70" s="29" t="s">
        <v>81</v>
      </c>
      <c r="B70" s="40">
        <v>6805</v>
      </c>
      <c r="C70" s="39">
        <v>0</v>
      </c>
      <c r="D70" s="40">
        <v>0</v>
      </c>
      <c r="E70" s="38">
        <v>0</v>
      </c>
      <c r="F70" s="37">
        <f t="shared" si="11"/>
        <v>-6805</v>
      </c>
      <c r="G70" s="38">
        <v>0</v>
      </c>
      <c r="H70" s="52"/>
      <c r="I70" s="47"/>
    </row>
    <row r="71" spans="1:9" s="30" customFormat="1" ht="52.95" customHeight="1" x14ac:dyDescent="0.3">
      <c r="A71" s="29" t="s">
        <v>62</v>
      </c>
      <c r="B71" s="40">
        <v>1185</v>
      </c>
      <c r="C71" s="39">
        <v>0</v>
      </c>
      <c r="D71" s="40">
        <v>0</v>
      </c>
      <c r="E71" s="38">
        <v>0</v>
      </c>
      <c r="F71" s="37">
        <f t="shared" si="11"/>
        <v>-1185</v>
      </c>
      <c r="G71" s="38">
        <f t="shared" si="12"/>
        <v>0</v>
      </c>
      <c r="H71" s="52"/>
      <c r="I71" s="47"/>
    </row>
    <row r="72" spans="1:9" s="30" customFormat="1" ht="27" customHeight="1" x14ac:dyDescent="0.3">
      <c r="A72" s="29" t="s">
        <v>77</v>
      </c>
      <c r="B72" s="40">
        <v>433</v>
      </c>
      <c r="C72" s="39">
        <v>852</v>
      </c>
      <c r="D72" s="40">
        <v>852</v>
      </c>
      <c r="E72" s="38">
        <v>0</v>
      </c>
      <c r="F72" s="37">
        <f t="shared" si="11"/>
        <v>419</v>
      </c>
      <c r="G72" s="38">
        <f t="shared" si="12"/>
        <v>196.76674364896073</v>
      </c>
      <c r="H72" s="52"/>
      <c r="I72" s="47"/>
    </row>
    <row r="73" spans="1:9" s="30" customFormat="1" ht="15" customHeight="1" x14ac:dyDescent="0.3">
      <c r="A73" s="29" t="s">
        <v>54</v>
      </c>
      <c r="B73" s="40">
        <v>4942</v>
      </c>
      <c r="C73" s="39">
        <v>2997</v>
      </c>
      <c r="D73" s="40">
        <v>2248</v>
      </c>
      <c r="E73" s="38">
        <f>D73/C73*100</f>
        <v>75.008341675008339</v>
      </c>
      <c r="F73" s="37">
        <f>D73-B73</f>
        <v>-2694</v>
      </c>
      <c r="G73" s="38">
        <f t="shared" si="12"/>
        <v>45.487656819101581</v>
      </c>
      <c r="H73" s="52"/>
      <c r="I73" s="47"/>
    </row>
    <row r="74" spans="1:9" s="26" customFormat="1" ht="26.4" x14ac:dyDescent="0.3">
      <c r="A74" s="27" t="s">
        <v>48</v>
      </c>
      <c r="B74" s="40">
        <v>415156</v>
      </c>
      <c r="C74" s="37">
        <v>492413</v>
      </c>
      <c r="D74" s="40">
        <v>482933</v>
      </c>
      <c r="E74" s="38">
        <f t="shared" si="10"/>
        <v>98.074786815132825</v>
      </c>
      <c r="F74" s="37">
        <f t="shared" si="11"/>
        <v>67777</v>
      </c>
      <c r="G74" s="38">
        <f t="shared" si="12"/>
        <v>116.3256703504225</v>
      </c>
      <c r="H74" s="50"/>
      <c r="I74" s="46"/>
    </row>
    <row r="75" spans="1:9" s="26" customFormat="1" ht="52.8" x14ac:dyDescent="0.3">
      <c r="A75" s="29" t="s">
        <v>55</v>
      </c>
      <c r="B75" s="40">
        <v>202</v>
      </c>
      <c r="C75" s="41">
        <v>197</v>
      </c>
      <c r="D75" s="40">
        <v>187</v>
      </c>
      <c r="E75" s="38">
        <f t="shared" si="10"/>
        <v>94.923857868020306</v>
      </c>
      <c r="F75" s="37">
        <f t="shared" si="11"/>
        <v>-15</v>
      </c>
      <c r="G75" s="38">
        <f t="shared" si="12"/>
        <v>92.574257425742573</v>
      </c>
      <c r="H75" s="50"/>
      <c r="I75" s="46"/>
    </row>
    <row r="76" spans="1:9" s="26" customFormat="1" ht="52.8" x14ac:dyDescent="0.3">
      <c r="A76" s="29" t="s">
        <v>56</v>
      </c>
      <c r="B76" s="40">
        <v>9861</v>
      </c>
      <c r="C76" s="41">
        <v>12773</v>
      </c>
      <c r="D76" s="40">
        <v>10115</v>
      </c>
      <c r="E76" s="38">
        <f t="shared" si="10"/>
        <v>79.190479918578248</v>
      </c>
      <c r="F76" s="37">
        <f t="shared" si="11"/>
        <v>254</v>
      </c>
      <c r="G76" s="38">
        <f t="shared" si="12"/>
        <v>102.57580367102727</v>
      </c>
      <c r="H76" s="50"/>
      <c r="I76" s="46"/>
    </row>
    <row r="77" spans="1:9" s="26" customFormat="1" ht="52.8" x14ac:dyDescent="0.3">
      <c r="A77" s="29" t="s">
        <v>76</v>
      </c>
      <c r="B77" s="40">
        <v>0</v>
      </c>
      <c r="C77" s="41">
        <v>6</v>
      </c>
      <c r="D77" s="40">
        <v>6</v>
      </c>
      <c r="E77" s="38">
        <v>0</v>
      </c>
      <c r="F77" s="37">
        <f t="shared" si="11"/>
        <v>6</v>
      </c>
      <c r="G77" s="38">
        <v>0</v>
      </c>
      <c r="H77" s="50"/>
      <c r="I77" s="46"/>
    </row>
    <row r="78" spans="1:9" s="26" customFormat="1" ht="42" customHeight="1" x14ac:dyDescent="0.3">
      <c r="A78" s="29" t="s">
        <v>84</v>
      </c>
      <c r="B78" s="40">
        <v>58716</v>
      </c>
      <c r="C78" s="41">
        <v>78437</v>
      </c>
      <c r="D78" s="40">
        <v>84596</v>
      </c>
      <c r="E78" s="38">
        <v>0</v>
      </c>
      <c r="F78" s="37">
        <f t="shared" si="11"/>
        <v>25880</v>
      </c>
      <c r="G78" s="38">
        <v>0</v>
      </c>
      <c r="H78" s="50"/>
      <c r="I78" s="46"/>
    </row>
    <row r="79" spans="1:9" s="26" customFormat="1" ht="66.599999999999994" customHeight="1" x14ac:dyDescent="0.3">
      <c r="A79" s="29" t="s">
        <v>85</v>
      </c>
      <c r="B79" s="40">
        <v>3196</v>
      </c>
      <c r="C79" s="41">
        <v>21092</v>
      </c>
      <c r="D79" s="40">
        <v>15853</v>
      </c>
      <c r="E79" s="38">
        <v>0</v>
      </c>
      <c r="F79" s="37">
        <f t="shared" si="11"/>
        <v>12657</v>
      </c>
      <c r="G79" s="38">
        <v>0</v>
      </c>
      <c r="H79" s="50"/>
      <c r="I79" s="46"/>
    </row>
    <row r="80" spans="1:9" s="26" customFormat="1" ht="40.200000000000003" customHeight="1" x14ac:dyDescent="0.3">
      <c r="A80" s="29" t="s">
        <v>92</v>
      </c>
      <c r="B80" s="40">
        <v>0</v>
      </c>
      <c r="C80" s="41">
        <v>465</v>
      </c>
      <c r="D80" s="40">
        <v>245</v>
      </c>
      <c r="E80" s="38"/>
      <c r="F80" s="37">
        <f t="shared" si="11"/>
        <v>245</v>
      </c>
      <c r="G80" s="38"/>
      <c r="H80" s="50"/>
      <c r="I80" s="46"/>
    </row>
    <row r="81" spans="1:9" s="26" customFormat="1" ht="39.6" x14ac:dyDescent="0.3">
      <c r="A81" s="29" t="s">
        <v>57</v>
      </c>
      <c r="B81" s="40">
        <v>1405</v>
      </c>
      <c r="C81" s="41">
        <v>1102</v>
      </c>
      <c r="D81" s="40">
        <v>866</v>
      </c>
      <c r="E81" s="38">
        <f t="shared" si="10"/>
        <v>78.584392014519054</v>
      </c>
      <c r="F81" s="37">
        <f>D81-B81</f>
        <v>-539</v>
      </c>
      <c r="G81" s="38">
        <f t="shared" si="12"/>
        <v>61.637010676156578</v>
      </c>
      <c r="H81" s="50"/>
      <c r="I81" s="46"/>
    </row>
    <row r="82" spans="1:9" s="26" customFormat="1" ht="26.4" x14ac:dyDescent="0.3">
      <c r="A82" s="29" t="s">
        <v>58</v>
      </c>
      <c r="B82" s="40">
        <v>341776</v>
      </c>
      <c r="C82" s="41">
        <v>378341</v>
      </c>
      <c r="D82" s="40">
        <v>371065</v>
      </c>
      <c r="E82" s="38">
        <f t="shared" si="10"/>
        <v>98.076867164806345</v>
      </c>
      <c r="F82" s="37">
        <f t="shared" si="11"/>
        <v>29289</v>
      </c>
      <c r="G82" s="38">
        <f t="shared" si="12"/>
        <v>108.56964795655635</v>
      </c>
      <c r="H82" s="50"/>
      <c r="I82" s="46"/>
    </row>
    <row r="83" spans="1:9" s="26" customFormat="1" ht="15.6" x14ac:dyDescent="0.3">
      <c r="A83" s="27" t="s">
        <v>49</v>
      </c>
      <c r="B83" s="40">
        <v>1004</v>
      </c>
      <c r="C83" s="37">
        <v>874</v>
      </c>
      <c r="D83" s="40">
        <v>834</v>
      </c>
      <c r="E83" s="38">
        <f t="shared" ref="E83:E84" si="13">D83/C83*100</f>
        <v>95.423340961098404</v>
      </c>
      <c r="F83" s="37">
        <f t="shared" ref="F83:F90" si="14">D83-B83</f>
        <v>-170</v>
      </c>
      <c r="G83" s="38">
        <f t="shared" ref="G83:G90" si="15">D83/B83*100</f>
        <v>83.067729083665341</v>
      </c>
      <c r="H83" s="50"/>
      <c r="I83" s="46"/>
    </row>
    <row r="84" spans="1:9" s="26" customFormat="1" ht="66" x14ac:dyDescent="0.3">
      <c r="A84" s="29" t="s">
        <v>59</v>
      </c>
      <c r="B84" s="40">
        <v>874</v>
      </c>
      <c r="C84" s="41">
        <v>874</v>
      </c>
      <c r="D84" s="40">
        <v>834</v>
      </c>
      <c r="E84" s="38">
        <f t="shared" si="13"/>
        <v>95.423340961098404</v>
      </c>
      <c r="F84" s="37">
        <f t="shared" si="14"/>
        <v>-40</v>
      </c>
      <c r="G84" s="38">
        <f t="shared" si="15"/>
        <v>95.423340961098404</v>
      </c>
      <c r="H84" s="50"/>
      <c r="I84" s="46"/>
    </row>
    <row r="85" spans="1:9" s="26" customFormat="1" ht="52.8" x14ac:dyDescent="0.3">
      <c r="A85" s="29" t="s">
        <v>60</v>
      </c>
      <c r="B85" s="40">
        <v>30</v>
      </c>
      <c r="C85" s="41">
        <v>0</v>
      </c>
      <c r="D85" s="40">
        <v>0</v>
      </c>
      <c r="E85" s="38">
        <v>0</v>
      </c>
      <c r="F85" s="37">
        <f t="shared" si="14"/>
        <v>-30</v>
      </c>
      <c r="G85" s="38">
        <f t="shared" si="15"/>
        <v>0</v>
      </c>
      <c r="H85" s="50"/>
      <c r="I85" s="46"/>
    </row>
    <row r="86" spans="1:9" s="26" customFormat="1" ht="53.4" customHeight="1" x14ac:dyDescent="0.3">
      <c r="A86" s="29" t="s">
        <v>63</v>
      </c>
      <c r="B86" s="40">
        <v>100</v>
      </c>
      <c r="C86" s="41">
        <v>0</v>
      </c>
      <c r="D86" s="40">
        <v>0</v>
      </c>
      <c r="E86" s="38">
        <v>0</v>
      </c>
      <c r="F86" s="37">
        <f t="shared" si="14"/>
        <v>-100</v>
      </c>
      <c r="G86" s="38">
        <v>0</v>
      </c>
      <c r="H86" s="50"/>
      <c r="I86" s="46"/>
    </row>
    <row r="87" spans="1:9" s="32" customFormat="1" ht="39.6" x14ac:dyDescent="0.3">
      <c r="A87" s="29" t="s">
        <v>86</v>
      </c>
      <c r="B87" s="40">
        <v>0</v>
      </c>
      <c r="C87" s="41">
        <v>0</v>
      </c>
      <c r="D87" s="40">
        <v>0</v>
      </c>
      <c r="E87" s="38">
        <v>0</v>
      </c>
      <c r="F87" s="37">
        <f t="shared" si="14"/>
        <v>0</v>
      </c>
      <c r="G87" s="38">
        <v>0</v>
      </c>
      <c r="H87" s="53"/>
      <c r="I87" s="48"/>
    </row>
    <row r="88" spans="1:9" s="32" customFormat="1" ht="15.6" x14ac:dyDescent="0.3">
      <c r="A88" s="31" t="s">
        <v>50</v>
      </c>
      <c r="B88" s="40">
        <v>285</v>
      </c>
      <c r="C88" s="41">
        <v>863</v>
      </c>
      <c r="D88" s="40">
        <v>863</v>
      </c>
      <c r="E88" s="38">
        <v>0</v>
      </c>
      <c r="F88" s="37">
        <f t="shared" si="14"/>
        <v>578</v>
      </c>
      <c r="G88" s="38">
        <f t="shared" si="15"/>
        <v>302.80701754385967</v>
      </c>
      <c r="H88" s="53"/>
      <c r="I88" s="48"/>
    </row>
    <row r="89" spans="1:9" s="26" customFormat="1" ht="91.95" customHeight="1" x14ac:dyDescent="0.3">
      <c r="A89" s="27" t="s">
        <v>51</v>
      </c>
      <c r="B89" s="40">
        <v>0</v>
      </c>
      <c r="C89" s="37">
        <v>0</v>
      </c>
      <c r="D89" s="40">
        <v>0</v>
      </c>
      <c r="E89" s="38">
        <v>0</v>
      </c>
      <c r="F89" s="37">
        <f t="shared" si="14"/>
        <v>0</v>
      </c>
      <c r="G89" s="38">
        <v>0</v>
      </c>
      <c r="H89" s="50"/>
      <c r="I89" s="46"/>
    </row>
    <row r="90" spans="1:9" s="26" customFormat="1" ht="52.8" x14ac:dyDescent="0.3">
      <c r="A90" s="27" t="s">
        <v>52</v>
      </c>
      <c r="B90" s="40">
        <v>-1051</v>
      </c>
      <c r="C90" s="40">
        <v>-3178</v>
      </c>
      <c r="D90" s="40">
        <v>-3179</v>
      </c>
      <c r="E90" s="38">
        <v>0</v>
      </c>
      <c r="F90" s="37">
        <f t="shared" si="14"/>
        <v>-2128</v>
      </c>
      <c r="G90" s="38">
        <f t="shared" si="15"/>
        <v>302.47383444338726</v>
      </c>
      <c r="H90" s="46"/>
      <c r="I90" s="46"/>
    </row>
    <row r="91" spans="1:9" x14ac:dyDescent="0.3">
      <c r="B91" s="4"/>
      <c r="C91" s="4"/>
      <c r="D91" s="4"/>
      <c r="E91" s="4"/>
      <c r="F91" s="4"/>
      <c r="G91" s="4"/>
    </row>
    <row r="92" spans="1:9" x14ac:dyDescent="0.3">
      <c r="B92" s="4"/>
      <c r="C92" s="4"/>
      <c r="D92" s="4"/>
      <c r="E92" s="4"/>
      <c r="F92" s="4"/>
      <c r="G92" s="4"/>
    </row>
    <row r="93" spans="1:9" x14ac:dyDescent="0.3">
      <c r="A93" s="56" t="s">
        <v>93</v>
      </c>
      <c r="B93" s="57"/>
      <c r="C93" s="57"/>
      <c r="D93" s="57"/>
      <c r="E93" s="57"/>
      <c r="F93" s="57"/>
      <c r="G93" s="57"/>
    </row>
    <row r="94" spans="1:9" ht="27.6" x14ac:dyDescent="0.3">
      <c r="A94" s="56" t="s">
        <v>75</v>
      </c>
      <c r="B94" s="57"/>
      <c r="C94" s="57"/>
      <c r="D94" s="57"/>
      <c r="E94" s="57"/>
      <c r="F94" s="57"/>
      <c r="G94" s="62" t="s">
        <v>94</v>
      </c>
    </row>
    <row r="95" spans="1:9" ht="15.6" x14ac:dyDescent="0.3">
      <c r="A95" s="59"/>
      <c r="B95" s="58"/>
      <c r="C95" s="58"/>
      <c r="D95" s="58"/>
      <c r="E95" s="58"/>
      <c r="F95" s="58"/>
      <c r="G95" s="58"/>
    </row>
    <row r="96" spans="1:9" x14ac:dyDescent="0.3">
      <c r="B96" s="4"/>
      <c r="C96" s="4"/>
      <c r="D96" s="4"/>
      <c r="E96" s="4"/>
      <c r="F96" s="4"/>
      <c r="G96" s="4"/>
    </row>
    <row r="97" spans="2:7" x14ac:dyDescent="0.3">
      <c r="B97" s="4"/>
      <c r="C97" s="4"/>
      <c r="D97" s="4"/>
      <c r="E97" s="4"/>
      <c r="F97" s="4"/>
      <c r="G97" s="4"/>
    </row>
    <row r="98" spans="2:7" x14ac:dyDescent="0.3">
      <c r="B98" s="4"/>
      <c r="C98" s="4"/>
      <c r="D98" s="4"/>
      <c r="E98" s="4"/>
      <c r="F98" s="4"/>
      <c r="G98" s="4"/>
    </row>
    <row r="99" spans="2:7" x14ac:dyDescent="0.3">
      <c r="B99" s="4"/>
      <c r="C99" s="4"/>
      <c r="D99" s="4"/>
      <c r="E99" s="4"/>
      <c r="F99" s="4"/>
      <c r="G99" s="4"/>
    </row>
    <row r="100" spans="2:7" x14ac:dyDescent="0.3">
      <c r="B100" s="4"/>
      <c r="C100" s="4"/>
      <c r="D100" s="4"/>
      <c r="E100" s="4"/>
      <c r="F100" s="4"/>
      <c r="G100" s="4"/>
    </row>
    <row r="101" spans="2:7" x14ac:dyDescent="0.3">
      <c r="B101" s="4"/>
      <c r="C101" s="4"/>
      <c r="D101" s="4"/>
      <c r="E101" s="4"/>
      <c r="F101" s="4"/>
      <c r="G101" s="4"/>
    </row>
    <row r="102" spans="2:7" x14ac:dyDescent="0.3">
      <c r="B102" s="4"/>
      <c r="C102" s="4"/>
      <c r="D102" s="4"/>
      <c r="E102" s="4"/>
      <c r="F102" s="4"/>
      <c r="G102" s="4"/>
    </row>
    <row r="103" spans="2:7" x14ac:dyDescent="0.3">
      <c r="B103" s="4"/>
      <c r="C103" s="4"/>
      <c r="D103" s="4"/>
      <c r="E103" s="4"/>
      <c r="F103" s="4"/>
      <c r="G103" s="4"/>
    </row>
    <row r="104" spans="2:7" x14ac:dyDescent="0.3">
      <c r="B104" s="4"/>
      <c r="C104" s="4"/>
      <c r="D104" s="4"/>
      <c r="E104" s="4"/>
      <c r="F104" s="4"/>
      <c r="G104" s="4"/>
    </row>
    <row r="105" spans="2:7" x14ac:dyDescent="0.3">
      <c r="B105" s="4"/>
      <c r="C105" s="4"/>
      <c r="D105" s="4"/>
      <c r="E105" s="4"/>
      <c r="F105" s="4"/>
      <c r="G105" s="4"/>
    </row>
    <row r="106" spans="2:7" x14ac:dyDescent="0.3">
      <c r="B106" s="4"/>
      <c r="C106" s="4"/>
      <c r="D106" s="4"/>
      <c r="E106" s="4"/>
      <c r="F106" s="4"/>
      <c r="G106" s="4"/>
    </row>
    <row r="107" spans="2:7" x14ac:dyDescent="0.3">
      <c r="B107" s="4"/>
      <c r="C107" s="4"/>
      <c r="D107" s="4"/>
      <c r="E107" s="4"/>
      <c r="F107" s="4"/>
      <c r="G107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2021-05-11T05:19:15Z</cp:lastPrinted>
  <dcterms:created xsi:type="dcterms:W3CDTF">2008-11-29T07:38:34Z</dcterms:created>
  <dcterms:modified xsi:type="dcterms:W3CDTF">2022-01-06T08:13:19Z</dcterms:modified>
</cp:coreProperties>
</file>